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8\Desktop\дл рассылки\"/>
    </mc:Choice>
  </mc:AlternateContent>
  <xr:revisionPtr revIDLastSave="0" documentId="13_ncr:1_{77C604EC-462F-4F26-833E-77F58B4CCA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V33" i="1" l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A5" i="1"/>
  <c r="A4" i="1"/>
</calcChain>
</file>

<file path=xl/sharedStrings.xml><?xml version="1.0" encoding="utf-8"?>
<sst xmlns="http://schemas.openxmlformats.org/spreadsheetml/2006/main" count="398" uniqueCount="224">
  <si>
    <t>ИНФРА-М Научно-издательский Центр</t>
  </si>
  <si>
    <t>Данный прайс-лист не является публичной офертой</t>
  </si>
  <si>
    <t>127214, Москва г, Полярная ул, дом № 31 В, строение 1 эт.3 пом.I.к.9Б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</si>
  <si>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</si>
  <si>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</si>
  <si>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</si>
  <si>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</si>
  <si>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</si>
  <si>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</si>
  <si>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</si>
  <si>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</si>
  <si>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</si>
  <si>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</si>
  <si>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</si>
  <si>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</si>
  <si>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</si>
  <si>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</si>
  <si>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</si>
  <si>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</si>
  <si>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</si>
  <si>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</si>
  <si>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</si>
  <si>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</si>
  <si>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</si>
  <si>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znanium.com</t>
  </si>
  <si>
    <t>Обложка</t>
  </si>
  <si>
    <t>ЭБС Znanium.com</t>
  </si>
  <si>
    <t>Аффилиация автора</t>
  </si>
  <si>
    <t>Новинка месяца</t>
  </si>
  <si>
    <t>ПООП</t>
  </si>
  <si>
    <t>640367.05.01</t>
  </si>
  <si>
    <t>"От малышек до  подготовишек". Сис. работы по разв...: Пос. / Т.А.Серебрякова -М.:НИЦ ИНФРА-М,2024-509с(П)</t>
  </si>
  <si>
    <t>"ОТ МАЛЫШЕК ДО  ПОДГОТОВИШЕК". СИСТЕМА РАБОТЫ ПО РАЗВИТИЮ СОЦИАЛЬНО-ЛИЧНОСТНОЙ СФЕРЫ ДЕТЕЙ ДОШКОЛЬНОГО ВОЗРАСТА</t>
  </si>
  <si>
    <t>Серебрякова Т.А., Волгина В.С., Хворостинина Н.В.</t>
  </si>
  <si>
    <t>Переплет 7БЦ</t>
  </si>
  <si>
    <t>НИЦ ИНФРА-М</t>
  </si>
  <si>
    <t>Практическая педагогика</t>
  </si>
  <si>
    <t>978-5-16-012412-4</t>
  </si>
  <si>
    <t>ЛИТЕРАТУРА ДЛЯ СРЕДНЕЙ ШКОЛЫ И АБИТУРИЕНТОВ. ПЕДАГОГИКА</t>
  </si>
  <si>
    <t>Педагогика. Образование</t>
  </si>
  <si>
    <t>Пособие</t>
  </si>
  <si>
    <t>Дополнительное образование / Дополнительное профессиональное образование</t>
  </si>
  <si>
    <t>44.04.02, 44.04.01, 44.03.01, 44.03.05, 44.03.04, 44.03.02</t>
  </si>
  <si>
    <t>ДА</t>
  </si>
  <si>
    <t>Нижегородский государственный педагогический университет им. К. Минина</t>
  </si>
  <si>
    <t>441300.08.01</t>
  </si>
  <si>
    <t>Воспитатель в дошк. обр. орг..: Уч.пос. / Под ред.Козловой С.А. - 2 изд.-М.:НИЦ ИНФРА-М,2024-508с(п)</t>
  </si>
  <si>
    <t>ВОСПИТАТЕЛЬ В ДОШКОЛЬНЫХ ОБРАЗОВАТЕЛЬНЫХ ОРГАНИЗАЦИЯХ. ФИЗИЧЕСКОЕ ВОСПИТАНИЕ ДОШКОЛЬНИКОВ, ИЗД.2</t>
  </si>
  <si>
    <t>Борисова М.М., Кожухова Н.Н., Рыжкова Л.А. и др.</t>
  </si>
  <si>
    <t>978-5-16-013803-9</t>
  </si>
  <si>
    <t>Учебное пособие</t>
  </si>
  <si>
    <t>Профессиональное образование / ВО - Бакалавриат</t>
  </si>
  <si>
    <t>44.00.00, 44.03.01, 44.03.05, 44.03.04</t>
  </si>
  <si>
    <t>Московский городской педагогический университет</t>
  </si>
  <si>
    <t>429350.08.01</t>
  </si>
  <si>
    <t>Воспитываем ребенка: Уч.пос. / Под ред. Асмолова А.Г. - 2 изд. - М.:Форум, НИЦ ИНФРА-М,2024-166 с.(П)</t>
  </si>
  <si>
    <t>ВОСПИТЫВАЕМ РЕБЕНКА, ИЗД.2</t>
  </si>
  <si>
    <t>Пастернак Н.А., Асмолов А.Г.</t>
  </si>
  <si>
    <t>Переплет 7БЦ/Без шитья</t>
  </si>
  <si>
    <t>Форум</t>
  </si>
  <si>
    <t>978-5-00091-658-2</t>
  </si>
  <si>
    <t>Профессиональное образование</t>
  </si>
  <si>
    <t>37.03.01, 37.04.01, 44.04.02, 44.04.01, 44.05.01, 44.03.01, 44.03.05, 44.03.04, 44.03.02, 44.03.03</t>
  </si>
  <si>
    <t>Московский государственный медико-стоматологический университет им. А.И. Евдокимова</t>
  </si>
  <si>
    <t>091050.14.01</t>
  </si>
  <si>
    <t>Игра - ключ к душе ребенка. В чьих руках..: Метод.пос. / Г.И.Репринцева - 2 изд.-М.:Форум,ИНФРА-М,2023-319с.(О)</t>
  </si>
  <si>
    <t>ИГРА - КЛЮЧ К ДУШЕ РЕБЕНКА. В ЧЬИХ РУКАХ ОКАЖЕТСЯ ЭТО ВОЛШЕБНОЕ СРЕДСТВО?, ИЗД.2</t>
  </si>
  <si>
    <t>Репринцева Г.И.</t>
  </si>
  <si>
    <t>Обложка. КБС</t>
  </si>
  <si>
    <t>978-5-00091-608-7</t>
  </si>
  <si>
    <t>ГУМАНИТАРНЫЕ НАУКИ. РЕЛИГИЯ. ИСКУССТВО</t>
  </si>
  <si>
    <t>Психология</t>
  </si>
  <si>
    <t>Методическое пособие</t>
  </si>
  <si>
    <t>37.03.01, 37.04.01, 44.04.02, 44.03.01, 44.03.02</t>
  </si>
  <si>
    <t>-</t>
  </si>
  <si>
    <t>664712.04.01</t>
  </si>
  <si>
    <t>Играем вместе: воспит. самостоятельности: Уч.мет.пос. / Т.Ю.Бутусова-М.:НИЦ ИНФРА-М,2024.-148 с.(П)</t>
  </si>
  <si>
    <t>ИГРАЕМ ВМЕСТЕ: ВОСПИТАНИЕ САМОСТОЯТЕЛЬНОСТИ</t>
  </si>
  <si>
    <t>Бутусова Т.Ю.</t>
  </si>
  <si>
    <t>978-5-16-014445-0</t>
  </si>
  <si>
    <t>Учебно-методическое пособие</t>
  </si>
  <si>
    <t>44.03.01, 44.03.05</t>
  </si>
  <si>
    <t>Институт коррекционной педагогики Российской академии образования</t>
  </si>
  <si>
    <t>298000.10.01</t>
  </si>
  <si>
    <t>Игры и занятия с детьми раннего возраста.. / Под ред Е.А.Стребелевой -3 изд -М:НИЦ ИНФРА-М,2023-160c(П)</t>
  </si>
  <si>
    <t>ИГРЫ И ЗАНЯТИЯ С ДЕТЬМИ РАННЕГО ВОЗРАСТА С ПСИХОФИЗИЧЕСКИМИ НАРУШЕНИЯМИ, ИЗД.3</t>
  </si>
  <si>
    <t>Браткова М.В., Выродова И.А., Закрепина А.В. и др.</t>
  </si>
  <si>
    <t>978-5-16-011825-3</t>
  </si>
  <si>
    <t>Практическое пособие</t>
  </si>
  <si>
    <t>44.04.02, 44.04.01, 44.05.01, 44.03.01, 44.03.05, 44.03.02</t>
  </si>
  <si>
    <t>305000.04.01</t>
  </si>
  <si>
    <t>Игры и игровые задания для детей.. / Под ред. Стребелевой Е.А. - М.:НИЦ ИНФРА-М,2019.-109 с.(О)</t>
  </si>
  <si>
    <t>ИГРЫ И ИГРОВЫЕ ЗАДАНИЯ ДЛЯ ДЕТЕЙ РАННЕГО ВОЗРАСТА С ОГРАНИЧЕННЫМИ ВОЗМОЖНОСТЯМИ ЗДОРОВЬЯ</t>
  </si>
  <si>
    <t>Стребелева Е.А., Закрепина А.В., Кинаш Е.А. и др.</t>
  </si>
  <si>
    <t>978-5-16-011835-2</t>
  </si>
  <si>
    <t>44.04.02, 44.04.01, 44.04.03, 44.03.01, 44.03.05, 44.03.02, 44.03.03</t>
  </si>
  <si>
    <t>305000.09.01</t>
  </si>
  <si>
    <t>Игры и игровые задания для детей.. / Под ред. Стребелевой Е.А. - М.:НИЦ ИНФРА-М,2024.-148 с.(О)</t>
  </si>
  <si>
    <t>ИГРЫ И ИГРОВЫЕ ЗАДАНИЯ ДЛЯ ДЕТЕЙ РАННЕГО ВОЗРАСТА С ОГРАНИЧЕННЫМИ ВОЗМОЖНОСТЯМИ ЗДОРОВЬЯ, ИЗД.4</t>
  </si>
  <si>
    <t>978-5-16-015082-6</t>
  </si>
  <si>
    <t>640996.09.01</t>
  </si>
  <si>
    <t>Итоговое сочинение по литературе... / Ю.В.Вайрах - М.:НИЦ ИНФРА-М,2024 - 169 с.(Практ.педагогика)(О)</t>
  </si>
  <si>
    <t>ИТОГОВОЕ СОЧИНЕНИЕ ПО ЛИТЕРАТУРЕ: ПОДГОТОВКА И ТЕХНОЛОГИЯ НАПИСАНИЯ</t>
  </si>
  <si>
    <t>Вайрах Ю.В., Казорина А.В.</t>
  </si>
  <si>
    <t>978-5-16-012305-9</t>
  </si>
  <si>
    <t>Гуманитарные дисциплины (школа)</t>
  </si>
  <si>
    <t>45.04.01, 44.04.01, 44.03.01, 45.03.01</t>
  </si>
  <si>
    <t>Рекомендовано в качестве учебного пособия для студентов высших учебных заведений, обучающихся по направлениям подготовки 45.03.01 «Филология», 44.03.01 «Педагогическое образование» (квалификация (степень) «бакалавр»)</t>
  </si>
  <si>
    <t>Иркутский национальный исследовательский технический университет</t>
  </si>
  <si>
    <t>299000.10.01</t>
  </si>
  <si>
    <t>Коррекционная помощь детям раннего...: Пос. / Под ред.Стребелевой Е.А.-4 изд.-М:НИЦ ИНФРА-М,2024-128с.(О)</t>
  </si>
  <si>
    <t>КОРРЕКЦИОННАЯ ПОМОЩЬ ДЕТЯМ РАННЕГО ВОЗРАСТА С ОРГАНИЧЕСКИМ ПОРАЖЕНИЕМ ЦЕНТРАЛЬНОЙ НЕРВНОЙ СИСТЕМЫ В ГРУППАХ КРАТКОВРЕМЕННОГО ПРЕБЫВАНИЯ, ИЗД.4</t>
  </si>
  <si>
    <t>Стребелева Е.А., Белякова Ю.Ю., Браткова М.В. и др.</t>
  </si>
  <si>
    <t>978-5-16-011827-7</t>
  </si>
  <si>
    <t>Дополнительное образование / Дополнительное профессиональное образование / ДПО - повышение квалификации</t>
  </si>
  <si>
    <t>44.04.02, 44.04.03, 44.03.02, 44.03.03</t>
  </si>
  <si>
    <t>657113.04.01</t>
  </si>
  <si>
    <t>Коррекционно-воспитат. работа с детьми дош. возраста...: Уч.пос. / Т.Г.Неретина-М.:НИЦ ИНФРА-М,2024.-308 с.(П)</t>
  </si>
  <si>
    <t>КОРРЕКЦИОННО-ВОСПИТАТЕЛЬНАЯ РАБОТА С ДЕТЬМИ ДОШКОЛЬНОГО ВОЗРАСТА С ЗАДЕРЖКОЙ ПСИХИЧЕСКОГО РАЗВИТИЯ</t>
  </si>
  <si>
    <t>Неретина Т.Г.</t>
  </si>
  <si>
    <t>978-5-16-015411-4</t>
  </si>
  <si>
    <t>44.02.04, 44.04.03, 44.03.03</t>
  </si>
  <si>
    <t>Магнитогорский государственный технический университет им. Г.И. Носова</t>
  </si>
  <si>
    <t>669255.05.01</t>
  </si>
  <si>
    <t>Обучение карате-до детей дош. возраста: Уч.практ.пос. / З.Б.Губжоков-М.:НИЦ ИНФРА-М,2023.-167 с.(П)</t>
  </si>
  <si>
    <t>ОБУЧЕНИЕ КАРАТЕ-ДО ДЕТЕЙ ДОШКОЛЬНОГО ВОЗРАСТА</t>
  </si>
  <si>
    <t>Губжоков З.Б., Борисова М.М.</t>
  </si>
  <si>
    <t>978-5-16-014303-3</t>
  </si>
  <si>
    <t>Учебно-практическое пособие</t>
  </si>
  <si>
    <t>49.04.03, 44.03.01, 49.03.01</t>
  </si>
  <si>
    <t>448200.12.01</t>
  </si>
  <si>
    <t>Обучение математике...: Метод. пос. / А.В.Белошистая - 2 изд. - М.:НИЦ ИНФРА-М,2023 - 319 с.-(П)</t>
  </si>
  <si>
    <t>ОБУЧЕНИЕ МАТЕМАТИКЕ В ДОШКОЛЬНЫХ ОБРАЗОВАТЕЛЬНЫХ ОРГАНИЗАЦИЯХ, ИЗД.2</t>
  </si>
  <si>
    <t>Белошистая А.В.</t>
  </si>
  <si>
    <t>978-5-16-011419-4</t>
  </si>
  <si>
    <t>448300.11.01</t>
  </si>
  <si>
    <t>Обучение решению задач в нач.школе: Метод.пос. / А.В.Белошистая - 2изд.-М.:НИЦ ИНФРА-М,2024-281с.(п)</t>
  </si>
  <si>
    <t>ОБУЧЕНИЕ РЕШЕНИЮ ЗАДАЧ В НАЧАЛЬНОЙ ШКОЛЕ, ИЗД.2</t>
  </si>
  <si>
    <t>БелошистаяА.В.</t>
  </si>
  <si>
    <t>978-5-16-011420-0</t>
  </si>
  <si>
    <t>Начальная школа</t>
  </si>
  <si>
    <t>44.02.02, 44.03.01, 44.03.05</t>
  </si>
  <si>
    <t>676294.05.01</t>
  </si>
  <si>
    <t>Обучение студ. с огранич. возмож. здоровья...: Метод. пос./Е.В.Михальчи-М.:НИЦ ИНФРА-М,2024-152с.(П)</t>
  </si>
  <si>
    <t>ОБУЧЕНИЕ СТУДЕНТОВ С ОГРАНИЧЕННЫМИ ВОЗМОЖНОСТЯМИ ЗДОРОВЬЯ И ИНВАЛИДНОСТЬЮ В СИСТЕМЕ ВЫСШЕГО ОБРАЗОВАНИЯ</t>
  </si>
  <si>
    <t>Михальчи Е.В.</t>
  </si>
  <si>
    <t>978-5-16-014746-8</t>
  </si>
  <si>
    <t>44.04.03, 44.03.05, 44.03.03, 00.00.00</t>
  </si>
  <si>
    <t>Российская академия народного хозяйства и государственной службы при Президенте РФ</t>
  </si>
  <si>
    <t>673759.01.01</t>
  </si>
  <si>
    <t>Организация обуч. на основе сис.-деят. подхода при получ. сред...: Уч.мет.пос. / С.В.Новикова-М.:НИЦ ИНФРА-М,2022-165с(П)</t>
  </si>
  <si>
    <t>ОРГАНИЗАЦИЯ ОБУЧЕНИЯ НА ОСНОВЕ СИСТЕМНО-ДЕЯТЕЛЬНОСТНОГО ПОДХОДА ПРИ ПОЛУЧЕНИИ СРЕДНЕГО ОБЩЕГО ОБРАЗОВАНИЯ</t>
  </si>
  <si>
    <t>Новикова С.В., Красношлыкова О.Г.,</t>
  </si>
  <si>
    <t>978-5-16-016950-7</t>
  </si>
  <si>
    <t>44.04.01</t>
  </si>
  <si>
    <t>КРИПКиПРО</t>
  </si>
  <si>
    <t>713678.07.01</t>
  </si>
  <si>
    <t>Особенности работы с детьми с ОВЗ дошк. возраста: Уч.мет.пос. / С.В.Гайченко - М.:НИЦ ИНФРА-М,2024-167c(П)</t>
  </si>
  <si>
    <t>ОСОБЕННОСТИ РАБОТЫ С ДЕТЬМИ С ОВЗ ДОШКОЛЬНОГО ВОЗРАСТА</t>
  </si>
  <si>
    <t>Гайченко С.В., Иванова О.А.</t>
  </si>
  <si>
    <t>978-5-16-015566-1</t>
  </si>
  <si>
    <t>44.04.03, 44.06.01, 44.03.03</t>
  </si>
  <si>
    <t>664590.04.01</t>
  </si>
  <si>
    <t>Первые шаги к грамоте: от рисунка к письму: Уч.мет.пос. / Е.А.Кинаш-М.:НИЦ ИНФРА-М,2024.-146 с.(П)</t>
  </si>
  <si>
    <t>ПЕРВЫЕ ШАГИ К ГРАМОТЕ: ОТ РИСУНКА К ПИСЬМУ</t>
  </si>
  <si>
    <t>Кинаш Е.А.</t>
  </si>
  <si>
    <t>978-5-16-014852-6</t>
  </si>
  <si>
    <t>44.03.01</t>
  </si>
  <si>
    <t>700701.05.01</t>
  </si>
  <si>
    <t>Профориентация и соц. обуч. со сложными наруш. развития: Уч.пос. / Ткачёва В.В.-М.:НИЦ ИНФРА-М,2024-198с(П)</t>
  </si>
  <si>
    <t>ПРОФОРИЕНТАЦИЯ И СОЦИАЛИЗАЦИЯ ОБУЧАЮЩИХСЯ СО СЛОЖНЫМИ НАРУШЕНИЯМИ РАЗВИТИЯ</t>
  </si>
  <si>
    <t>Ткачёва В.В., Евтушенко И.В., Жигорева М.В. и др.</t>
  </si>
  <si>
    <t>978-5-16-015004-8</t>
  </si>
  <si>
    <t>44.03.01, 44.03.02, 44.03.03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</si>
  <si>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обучающихся по направлениям подготовки 44.03.01 «Педагогическое образование», 44.03.02 «Психолого-педагогическое образование», 44.03.03 «Специальное (дефектологическое) образование» (квалификация (степень) «бакалавр») (протокол № 18 от 25.11.2019)</t>
  </si>
  <si>
    <t>Московский педагогический государственный университет</t>
  </si>
  <si>
    <t>638311.08.01</t>
  </si>
  <si>
    <t>Психокоррекционная работа с семьями детей...: Уч.мет.пос. /Ткачева В.В. - М.:НИЦ ИНФРА-М,2024 - 191сП)</t>
  </si>
  <si>
    <t>ПСИХОКОРРЕКЦИОННАЯ РАБОТА С СЕМЬЯМИ ДЕТЕЙ С ОГРАНИЧЕННЫМИ ВОЗМОЖНОСТЯМИ  ЗДОРОВЬЯ</t>
  </si>
  <si>
    <t>Ткачева В.В., Устинова Е.В., Болотова Н.П. и др.</t>
  </si>
  <si>
    <t>978-5-16-012626-5</t>
  </si>
  <si>
    <t>37.03.01, 37.04.01, 44.04.02, 44.04.03, 44.03.02, 44.03.03</t>
  </si>
  <si>
    <t>664713.07.01</t>
  </si>
  <si>
    <t>Развиваем соц. умения: родителям детей с ОВЗ: Уч.прак.пос. / А.В.Закрепина - М.:НИЦ ИНФРА-М,2023-162с(П)</t>
  </si>
  <si>
    <t>РАЗВИВАЕМ СОЦИАЛЬНЫЕ УМЕНИЯ: РОДИТЕЛЯМ ДЕТЕЙ С ОВЗ</t>
  </si>
  <si>
    <t>Закрепина А.В.</t>
  </si>
  <si>
    <t>978-5-16-014382-8</t>
  </si>
  <si>
    <t>44.04.03, 44.05.01, 44.03.03</t>
  </si>
  <si>
    <t>2024</t>
  </si>
  <si>
    <t>448400.07.01</t>
  </si>
  <si>
    <t>Современные программы матем. обр. дошк.: Моногр. / А.В.Белошистая - 2 изд.-М.:НИЦ ИНФРА-М,2024-252с (о)</t>
  </si>
  <si>
    <t>СОВРЕМЕННЫЕ ПРОГРАММЫ МАТЕМАТИЧЕСКОГО ОБРАЗОВАНИЯ ДОШКОЛЬНИКОВ, ИЗД.2</t>
  </si>
  <si>
    <t>978-5-16-019235-2</t>
  </si>
  <si>
    <t>Монография</t>
  </si>
  <si>
    <t>44.04.01, 44.04.04, 44.03.01, 44.03.05</t>
  </si>
  <si>
    <t>635714.06.01</t>
  </si>
  <si>
    <t>Технологии орг. профориентац. работы..: Практ.пос. / С.Н.Козловская-2изд.,-М.:НИЦ ИНФРА-М,2024-176с.(о)</t>
  </si>
  <si>
    <t>ТЕХНОЛОГИИ ОРГАНИЗАЦИИ ПРОФОРИЕНТАЦИОННОЙ РАБОТЫ В ШКОЛЕ, ИЗД.2</t>
  </si>
  <si>
    <t>Козловская С.Н.</t>
  </si>
  <si>
    <t>978-5-16-012127-7</t>
  </si>
  <si>
    <t>44.03.01, 44.03.02, 39.03.02</t>
  </si>
  <si>
    <t>Российский государственный социальный университет</t>
  </si>
  <si>
    <t>641685.05.01</t>
  </si>
  <si>
    <t>Технология  формиров. навыка активного чтения:Уч.практ.пос./Т.А.Семенова-М.:НИЦ ИНФРА-М,2024-103с(О)</t>
  </si>
  <si>
    <t>ТЕХНОЛОГИЯ  ФОРМИРОВАНИЯ  НАВЫКА АКТИВНОГО ЧТЕНИЯ</t>
  </si>
  <si>
    <t>Семенова Т.А.</t>
  </si>
  <si>
    <t>978-5-16-012627-2</t>
  </si>
  <si>
    <t>44.04.01, 44.03.01, 45.03.01</t>
  </si>
  <si>
    <t>Рекомендовано в качестве учебного пособия для студентов высших учебных заведений, обучающихся по направлениям подготовки  44.03.01 «Педагогическое образование», 44.03.02 «Психолого-педагогическое образование» (квалификация (степень) «бакалавр»)</t>
  </si>
  <si>
    <t>645574.05.01</t>
  </si>
  <si>
    <t>Урок технологии в начальной школе..: Уч. метод. пос. / Е.В.Алексеенко - М.:НИЦ ИНФРА-М,2023 - 202 с.(П)</t>
  </si>
  <si>
    <t>УРОК ТЕХНОЛОГИИ В НАЧАЛЬНОЙ ШКОЛЕ. ОРГАНИЗАЦИОННО-МЕТОДИЧЕСКОЕ ОБЕСПЕЧЕНИЕ УЧЕБНОГО ПРОЦЕССА</t>
  </si>
  <si>
    <t>Алексеенко Е.В.</t>
  </si>
  <si>
    <t>978-5-16-014294-4</t>
  </si>
  <si>
    <t>44.04.01, 44.03.01, 44.03.05, 44.03.04</t>
  </si>
  <si>
    <t>Орловский государственный университет им. И.С. Тургенева</t>
  </si>
  <si>
    <t>697700.04.01</t>
  </si>
  <si>
    <t>Физико-химические уч. проекты во внеур. деят. шк.: Кн. для уч... / В.Н.Давыдов-М.:НИЦ ИНФРА-М,2024-242с(П)</t>
  </si>
  <si>
    <t>ФИЗИКО-ХИМИЧЕСКИЕ УЧЕБНЫЕ ПРОЕКТЫ ВО ВНЕУРОЧНОЙ ДЕЯТЕЛЬНОСТИ ШКОЛЬНИКОВ. КНИГА ДЛЯ УЧИТЕЛЯ</t>
  </si>
  <si>
    <t>Давыдов В.Н.</t>
  </si>
  <si>
    <t>978-5-16-015078-9</t>
  </si>
  <si>
    <t>Методическое руководство</t>
  </si>
  <si>
    <t>44.03.01, 44.03.05, 44.03.02</t>
  </si>
  <si>
    <t>Санкт-Петербургская академия постдипломного педагогического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</si>
</sst>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1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1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0" fillId="0" borderId="1" xfId="1" applyFill="1" applyBorder="1" applyAlignment="1" applyProtection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left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10" fillId="0" borderId="4" xfId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2" fontId="7" fillId="0" borderId="4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8" fillId="0" borderId="0" xfId="0" applyFont="1" applyFill="1" applyAlignment="1">
      <alignment wrapText="1"/>
    </xf>
    <xf numFmtId="0" fontId="0" fillId="0" borderId="0" xfId="0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Y63"/>
  <sheetViews>
    <sheetView tabSelected="1" workbookViewId="0">
      <selection activeCell="H10" sqref="H10"/>
    </sheetView>
  </sheetViews>
  <sheetFormatPr defaultColWidth="10.5" defaultRowHeight="11.45" customHeight="1" x14ac:dyDescent="0.2"/>
  <cols>
    <col min="1" max="1" width="5.83203125" style="4" customWidth="1"/>
    <col min="2" max="2" width="13.83203125" style="4" customWidth="1"/>
    <col min="3" max="3" width="10.5" style="4" customWidth="1"/>
    <col min="4" max="4" width="53.5" style="4" customWidth="1"/>
    <col min="5" max="5" width="52.6640625" style="4" customWidth="1"/>
    <col min="6" max="6" width="21" style="4" customWidth="1"/>
    <col min="7" max="7" width="13" style="4" customWidth="1"/>
    <col min="8" max="8" width="19.33203125" style="4" customWidth="1"/>
    <col min="9" max="9" width="33.6640625" style="4" customWidth="1"/>
    <col min="10" max="10" width="6.33203125" style="4" customWidth="1"/>
    <col min="11" max="11" width="8.5" style="4" customWidth="1"/>
    <col min="12" max="12" width="8.1640625" style="4" customWidth="1"/>
    <col min="13" max="13" width="21.1640625" style="4" customWidth="1"/>
    <col min="14" max="14" width="43.5" style="4" customWidth="1"/>
    <col min="15" max="15" width="35.5" style="4" customWidth="1"/>
    <col min="16" max="16" width="34" style="4" customWidth="1"/>
    <col min="17" max="17" width="38.1640625" style="4" customWidth="1"/>
    <col min="18" max="19" width="10.5" style="4" customWidth="1"/>
    <col min="20" max="20" width="15.33203125" style="4" customWidth="1"/>
    <col min="21" max="21" width="15.1640625" style="4" customWidth="1"/>
    <col min="22" max="22" width="20.33203125" style="4" customWidth="1"/>
    <col min="23" max="23" width="55.83203125" style="4" customWidth="1"/>
    <col min="24" max="25" width="10.5" style="4" customWidth="1"/>
    <col min="26" max="16384" width="10.5" style="24"/>
  </cols>
  <sheetData>
    <row r="1" spans="1:25" s="4" customFormat="1" ht="15" customHeight="1" x14ac:dyDescent="0.25">
      <c r="A1" s="1" t="s">
        <v>0</v>
      </c>
      <c r="B1" s="1"/>
      <c r="C1" s="1"/>
      <c r="D1" s="1"/>
      <c r="E1" s="1"/>
      <c r="F1" s="2" t="s">
        <v>36</v>
      </c>
      <c r="G1" s="2"/>
      <c r="H1" s="2"/>
      <c r="I1" s="2"/>
      <c r="J1" s="3" t="s">
        <v>1</v>
      </c>
      <c r="K1" s="3"/>
      <c r="L1" s="3"/>
      <c r="M1" s="3"/>
      <c r="N1" s="3"/>
      <c r="O1" s="3"/>
    </row>
    <row r="2" spans="1:25" s="4" customFormat="1" ht="15" customHeight="1" x14ac:dyDescent="0.25">
      <c r="A2" s="5" t="s">
        <v>2</v>
      </c>
      <c r="B2" s="5"/>
      <c r="C2" s="5"/>
      <c r="D2" s="5"/>
      <c r="E2" s="5"/>
      <c r="F2" s="6"/>
      <c r="G2" s="6"/>
      <c r="H2" s="6"/>
      <c r="I2" s="6"/>
      <c r="J2" s="7" t="s">
        <v>3</v>
      </c>
      <c r="K2" s="7"/>
      <c r="L2" s="7"/>
      <c r="M2" s="7"/>
      <c r="N2" s="7"/>
      <c r="O2" s="7"/>
    </row>
    <row r="3" spans="1:25" s="4" customFormat="1" ht="15" customHeight="1" x14ac:dyDescent="0.25">
      <c r="A3" s="5" t="s">
        <v>4</v>
      </c>
      <c r="B3" s="5"/>
      <c r="C3" s="5"/>
      <c r="D3" s="5"/>
      <c r="E3" s="5"/>
      <c r="F3" s="6"/>
      <c r="G3" s="6"/>
      <c r="H3" s="6"/>
      <c r="I3" s="6"/>
      <c r="J3" s="8"/>
      <c r="K3" s="8"/>
      <c r="L3" s="8"/>
      <c r="M3" s="8"/>
      <c r="N3" s="8"/>
      <c r="O3" s="8"/>
    </row>
    <row r="4" spans="1:25" s="4" customFormat="1" ht="15" customHeight="1" x14ac:dyDescent="0.25">
      <c r="A4" s="9" t="str">
        <f>HYPERLINK("mailto:books@infra-m.ru", "mailto:books@infra-m.ru")</f>
        <v>mailto:books@infra-m.ru</v>
      </c>
      <c r="B4" s="10"/>
      <c r="C4" s="10"/>
      <c r="D4" s="10"/>
      <c r="E4" s="10"/>
      <c r="F4" s="6"/>
      <c r="G4" s="6"/>
      <c r="H4" s="6"/>
      <c r="I4" s="6"/>
      <c r="J4" s="8"/>
      <c r="K4" s="8"/>
      <c r="L4" s="8"/>
      <c r="M4" s="8"/>
      <c r="N4" s="8"/>
      <c r="O4" s="8"/>
    </row>
    <row r="5" spans="1:25" s="4" customFormat="1" ht="15" customHeight="1" x14ac:dyDescent="0.25">
      <c r="A5" s="9" t="str">
        <f>HYPERLINK("https://infra-m.ru", "https://infra-m.ru")</f>
        <v>https://infra-m.ru</v>
      </c>
      <c r="B5" s="10"/>
      <c r="C5" s="10"/>
      <c r="D5" s="10"/>
      <c r="E5" s="10"/>
      <c r="F5" s="6"/>
      <c r="G5" s="6"/>
      <c r="H5" s="6"/>
      <c r="I5" s="6"/>
      <c r="J5" s="8"/>
      <c r="K5" s="8"/>
      <c r="L5" s="8"/>
      <c r="M5" s="8"/>
      <c r="N5" s="8"/>
      <c r="O5" s="8"/>
    </row>
    <row r="6" spans="1:25" s="4" customFormat="1" ht="11.1" customHeight="1" x14ac:dyDescent="0.2"/>
    <row r="7" spans="1:25" s="12" customFormat="1" ht="21.95" customHeight="1" x14ac:dyDescent="0.2">
      <c r="A7" s="27" t="s">
        <v>5</v>
      </c>
      <c r="B7" s="11" t="s">
        <v>6</v>
      </c>
      <c r="C7" s="11" t="s">
        <v>7</v>
      </c>
      <c r="D7" s="11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" t="s">
        <v>16</v>
      </c>
      <c r="M7" s="11" t="s">
        <v>17</v>
      </c>
      <c r="N7" s="11" t="s">
        <v>18</v>
      </c>
      <c r="O7" s="11" t="s">
        <v>19</v>
      </c>
      <c r="P7" s="11" t="s">
        <v>20</v>
      </c>
      <c r="Q7" s="11" t="s">
        <v>21</v>
      </c>
      <c r="R7" s="11" t="s">
        <v>22</v>
      </c>
      <c r="S7" s="11" t="s">
        <v>23</v>
      </c>
      <c r="T7" s="11" t="s">
        <v>24</v>
      </c>
      <c r="U7" s="11" t="s">
        <v>25</v>
      </c>
      <c r="V7" s="11" t="s">
        <v>26</v>
      </c>
      <c r="W7" s="11" t="s">
        <v>27</v>
      </c>
      <c r="X7" s="11" t="s">
        <v>28</v>
      </c>
      <c r="Y7" s="11" t="s">
        <v>29</v>
      </c>
    </row>
    <row r="8" spans="1:25" s="20" customFormat="1" ht="51.95" customHeight="1" x14ac:dyDescent="0.2">
      <c r="A8" s="28">
        <v>0</v>
      </c>
      <c r="B8" s="13" t="s">
        <v>30</v>
      </c>
      <c r="C8" s="14">
        <v>2808</v>
      </c>
      <c r="D8" s="15" t="s">
        <v>31</v>
      </c>
      <c r="E8" s="15" t="s">
        <v>32</v>
      </c>
      <c r="F8" s="15" t="s">
        <v>33</v>
      </c>
      <c r="G8" s="13" t="s">
        <v>34</v>
      </c>
      <c r="H8" s="13" t="s">
        <v>35</v>
      </c>
      <c r="I8" s="15" t="s">
        <v>36</v>
      </c>
      <c r="J8" s="16">
        <v>1</v>
      </c>
      <c r="K8" s="16">
        <v>509</v>
      </c>
      <c r="L8" s="16">
        <v>2024</v>
      </c>
      <c r="M8" s="15" t="s">
        <v>37</v>
      </c>
      <c r="N8" s="15" t="s">
        <v>38</v>
      </c>
      <c r="O8" s="15" t="s">
        <v>39</v>
      </c>
      <c r="P8" s="13" t="s">
        <v>40</v>
      </c>
      <c r="Q8" s="15" t="s">
        <v>41</v>
      </c>
      <c r="R8" s="17" t="s">
        <v>42</v>
      </c>
      <c r="S8" s="18"/>
      <c r="T8" s="13" t="s">
        <v>43</v>
      </c>
      <c r="U8" s="19" t="str">
        <f>HYPERLINK("https://media.infra-m.ru/2122/2122969/cover/2122969.jpg", "Обложка")</f>
        <v>Обложка</v>
      </c>
      <c r="V8" s="19" t="str">
        <f>HYPERLINK("https://znanium.ru/catalog/product/2122969", "Ознакомиться")</f>
        <v>Ознакомиться</v>
      </c>
      <c r="W8" s="15" t="s">
        <v>44</v>
      </c>
      <c r="X8" s="13"/>
      <c r="Y8" s="13"/>
    </row>
    <row r="9" spans="1:25" s="20" customFormat="1" ht="44.1" customHeight="1" x14ac:dyDescent="0.2">
      <c r="A9" s="28">
        <v>0</v>
      </c>
      <c r="B9" s="13" t="s">
        <v>45</v>
      </c>
      <c r="C9" s="14">
        <v>2760</v>
      </c>
      <c r="D9" s="15" t="s">
        <v>46</v>
      </c>
      <c r="E9" s="15" t="s">
        <v>47</v>
      </c>
      <c r="F9" s="15" t="s">
        <v>48</v>
      </c>
      <c r="G9" s="13" t="s">
        <v>34</v>
      </c>
      <c r="H9" s="13" t="s">
        <v>35</v>
      </c>
      <c r="I9" s="15" t="s">
        <v>36</v>
      </c>
      <c r="J9" s="16">
        <v>1</v>
      </c>
      <c r="K9" s="16">
        <v>508</v>
      </c>
      <c r="L9" s="16">
        <v>2024</v>
      </c>
      <c r="M9" s="15" t="s">
        <v>49</v>
      </c>
      <c r="N9" s="15" t="s">
        <v>38</v>
      </c>
      <c r="O9" s="15" t="s">
        <v>39</v>
      </c>
      <c r="P9" s="13" t="s">
        <v>50</v>
      </c>
      <c r="Q9" s="15" t="s">
        <v>51</v>
      </c>
      <c r="R9" s="17" t="s">
        <v>52</v>
      </c>
      <c r="S9" s="18"/>
      <c r="T9" s="13"/>
      <c r="U9" s="19" t="str">
        <f>HYPERLINK("https://media.infra-m.ru/2084/2084341/cover/2084341.jpg", "Обложка")</f>
        <v>Обложка</v>
      </c>
      <c r="V9" s="19" t="str">
        <f>HYPERLINK("https://znanium.ru/catalog/product/2084341", "Ознакомиться")</f>
        <v>Ознакомиться</v>
      </c>
      <c r="W9" s="15" t="s">
        <v>53</v>
      </c>
      <c r="X9" s="13"/>
      <c r="Y9" s="13"/>
    </row>
    <row r="10" spans="1:25" s="20" customFormat="1" ht="51.95" customHeight="1" x14ac:dyDescent="0.2">
      <c r="A10" s="28">
        <v>0</v>
      </c>
      <c r="B10" s="13" t="s">
        <v>54</v>
      </c>
      <c r="C10" s="21">
        <v>936</v>
      </c>
      <c r="D10" s="15" t="s">
        <v>55</v>
      </c>
      <c r="E10" s="15" t="s">
        <v>56</v>
      </c>
      <c r="F10" s="15" t="s">
        <v>57</v>
      </c>
      <c r="G10" s="13" t="s">
        <v>58</v>
      </c>
      <c r="H10" s="13" t="s">
        <v>59</v>
      </c>
      <c r="I10" s="15" t="s">
        <v>36</v>
      </c>
      <c r="J10" s="16">
        <v>1</v>
      </c>
      <c r="K10" s="16">
        <v>166</v>
      </c>
      <c r="L10" s="16">
        <v>2024</v>
      </c>
      <c r="M10" s="15" t="s">
        <v>60</v>
      </c>
      <c r="N10" s="15" t="s">
        <v>38</v>
      </c>
      <c r="O10" s="15" t="s">
        <v>39</v>
      </c>
      <c r="P10" s="13" t="s">
        <v>50</v>
      </c>
      <c r="Q10" s="15" t="s">
        <v>61</v>
      </c>
      <c r="R10" s="17" t="s">
        <v>62</v>
      </c>
      <c r="S10" s="18"/>
      <c r="T10" s="13"/>
      <c r="U10" s="19" t="str">
        <f>HYPERLINK("https://media.infra-m.ru/2052/2052374/cover/2052374.jpg", "Обложка")</f>
        <v>Обложка</v>
      </c>
      <c r="V10" s="19" t="str">
        <f>HYPERLINK("https://znanium.ru/catalog/product/2052374", "Ознакомиться")</f>
        <v>Ознакомиться</v>
      </c>
      <c r="W10" s="15" t="s">
        <v>63</v>
      </c>
      <c r="X10" s="13"/>
      <c r="Y10" s="13"/>
    </row>
    <row r="11" spans="1:25" s="20" customFormat="1" ht="51.95" customHeight="1" x14ac:dyDescent="0.2">
      <c r="A11" s="28">
        <v>0</v>
      </c>
      <c r="B11" s="13" t="s">
        <v>64</v>
      </c>
      <c r="C11" s="14">
        <v>1768.8</v>
      </c>
      <c r="D11" s="15" t="s">
        <v>65</v>
      </c>
      <c r="E11" s="15" t="s">
        <v>66</v>
      </c>
      <c r="F11" s="15" t="s">
        <v>67</v>
      </c>
      <c r="G11" s="13" t="s">
        <v>68</v>
      </c>
      <c r="H11" s="13" t="s">
        <v>59</v>
      </c>
      <c r="I11" s="15" t="s">
        <v>36</v>
      </c>
      <c r="J11" s="16">
        <v>1</v>
      </c>
      <c r="K11" s="16">
        <v>319</v>
      </c>
      <c r="L11" s="16">
        <v>2023</v>
      </c>
      <c r="M11" s="15" t="s">
        <v>69</v>
      </c>
      <c r="N11" s="15" t="s">
        <v>70</v>
      </c>
      <c r="O11" s="15" t="s">
        <v>71</v>
      </c>
      <c r="P11" s="13" t="s">
        <v>72</v>
      </c>
      <c r="Q11" s="15" t="s">
        <v>41</v>
      </c>
      <c r="R11" s="17" t="s">
        <v>73</v>
      </c>
      <c r="S11" s="18"/>
      <c r="T11" s="13"/>
      <c r="U11" s="19" t="str">
        <f>HYPERLINK("https://media.infra-m.ru/2112/2112454/cover/2112454.jpg", "Обложка")</f>
        <v>Обложка</v>
      </c>
      <c r="V11" s="19" t="str">
        <f>HYPERLINK("https://znanium.ru/catalog/product/2110937", "Ознакомиться")</f>
        <v>Ознакомиться</v>
      </c>
      <c r="W11" s="15" t="s">
        <v>74</v>
      </c>
      <c r="X11" s="13"/>
      <c r="Y11" s="13"/>
    </row>
    <row r="12" spans="1:25" s="20" customFormat="1" ht="42" customHeight="1" x14ac:dyDescent="0.2">
      <c r="A12" s="28">
        <v>0</v>
      </c>
      <c r="B12" s="13" t="s">
        <v>75</v>
      </c>
      <c r="C12" s="21">
        <v>816</v>
      </c>
      <c r="D12" s="15" t="s">
        <v>76</v>
      </c>
      <c r="E12" s="15" t="s">
        <v>77</v>
      </c>
      <c r="F12" s="15" t="s">
        <v>78</v>
      </c>
      <c r="G12" s="13" t="s">
        <v>58</v>
      </c>
      <c r="H12" s="13" t="s">
        <v>35</v>
      </c>
      <c r="I12" s="15" t="s">
        <v>36</v>
      </c>
      <c r="J12" s="16">
        <v>1</v>
      </c>
      <c r="K12" s="16">
        <v>148</v>
      </c>
      <c r="L12" s="16">
        <v>2024</v>
      </c>
      <c r="M12" s="15" t="s">
        <v>79</v>
      </c>
      <c r="N12" s="15" t="s">
        <v>38</v>
      </c>
      <c r="O12" s="15" t="s">
        <v>39</v>
      </c>
      <c r="P12" s="13" t="s">
        <v>80</v>
      </c>
      <c r="Q12" s="15" t="s">
        <v>41</v>
      </c>
      <c r="R12" s="17" t="s">
        <v>81</v>
      </c>
      <c r="S12" s="18"/>
      <c r="T12" s="13"/>
      <c r="U12" s="19" t="str">
        <f>HYPERLINK("https://media.infra-m.ru/2112/2112511/cover/2112511.jpg", "Обложка")</f>
        <v>Обложка</v>
      </c>
      <c r="V12" s="19" t="str">
        <f>HYPERLINK("https://znanium.ru/catalog/product/1922301", "Ознакомиться")</f>
        <v>Ознакомиться</v>
      </c>
      <c r="W12" s="15" t="s">
        <v>82</v>
      </c>
      <c r="X12" s="13"/>
      <c r="Y12" s="13"/>
    </row>
    <row r="13" spans="1:25" s="20" customFormat="1" ht="51.95" customHeight="1" x14ac:dyDescent="0.2">
      <c r="A13" s="28">
        <v>0</v>
      </c>
      <c r="B13" s="13" t="s">
        <v>83</v>
      </c>
      <c r="C13" s="21">
        <v>864</v>
      </c>
      <c r="D13" s="15" t="s">
        <v>84</v>
      </c>
      <c r="E13" s="15" t="s">
        <v>85</v>
      </c>
      <c r="F13" s="15" t="s">
        <v>86</v>
      </c>
      <c r="G13" s="13" t="s">
        <v>58</v>
      </c>
      <c r="H13" s="13" t="s">
        <v>35</v>
      </c>
      <c r="I13" s="15" t="s">
        <v>36</v>
      </c>
      <c r="J13" s="16">
        <v>1</v>
      </c>
      <c r="K13" s="16">
        <v>160</v>
      </c>
      <c r="L13" s="16">
        <v>2023</v>
      </c>
      <c r="M13" s="15" t="s">
        <v>87</v>
      </c>
      <c r="N13" s="15" t="s">
        <v>38</v>
      </c>
      <c r="O13" s="15" t="s">
        <v>39</v>
      </c>
      <c r="P13" s="13" t="s">
        <v>88</v>
      </c>
      <c r="Q13" s="15" t="s">
        <v>61</v>
      </c>
      <c r="R13" s="17" t="s">
        <v>89</v>
      </c>
      <c r="S13" s="18"/>
      <c r="T13" s="13"/>
      <c r="U13" s="19" t="str">
        <f>HYPERLINK("https://media.infra-m.ru/1972/1972694/cover/1972694.jpg", "Обложка")</f>
        <v>Обложка</v>
      </c>
      <c r="V13" s="19" t="str">
        <f>HYPERLINK("https://znanium.ru/catalog/product/1972694", "Ознакомиться")</f>
        <v>Ознакомиться</v>
      </c>
      <c r="W13" s="15" t="s">
        <v>53</v>
      </c>
      <c r="X13" s="13"/>
      <c r="Y13" s="13"/>
    </row>
    <row r="14" spans="1:25" s="20" customFormat="1" ht="51.95" customHeight="1" x14ac:dyDescent="0.2">
      <c r="A14" s="28">
        <v>0</v>
      </c>
      <c r="B14" s="13" t="s">
        <v>90</v>
      </c>
      <c r="C14" s="21">
        <v>396</v>
      </c>
      <c r="D14" s="15" t="s">
        <v>91</v>
      </c>
      <c r="E14" s="15" t="s">
        <v>92</v>
      </c>
      <c r="F14" s="15" t="s">
        <v>93</v>
      </c>
      <c r="G14" s="13" t="s">
        <v>68</v>
      </c>
      <c r="H14" s="13" t="s">
        <v>35</v>
      </c>
      <c r="I14" s="15" t="s">
        <v>36</v>
      </c>
      <c r="J14" s="16">
        <v>1</v>
      </c>
      <c r="K14" s="16">
        <v>109</v>
      </c>
      <c r="L14" s="16">
        <v>2019</v>
      </c>
      <c r="M14" s="15" t="s">
        <v>94</v>
      </c>
      <c r="N14" s="15" t="s">
        <v>38</v>
      </c>
      <c r="O14" s="15" t="s">
        <v>39</v>
      </c>
      <c r="P14" s="13" t="s">
        <v>88</v>
      </c>
      <c r="Q14" s="15" t="s">
        <v>51</v>
      </c>
      <c r="R14" s="17" t="s">
        <v>95</v>
      </c>
      <c r="S14" s="18"/>
      <c r="T14" s="13"/>
      <c r="U14" s="19" t="str">
        <f>HYPERLINK("https://media.infra-m.ru/1016/1016373/cover/1016373.jpg", "Обложка")</f>
        <v>Обложка</v>
      </c>
      <c r="V14" s="19" t="str">
        <f>HYPERLINK("https://znanium.ru/catalog/product/2113857", "Ознакомиться")</f>
        <v>Ознакомиться</v>
      </c>
      <c r="W14" s="15" t="s">
        <v>82</v>
      </c>
      <c r="X14" s="13"/>
      <c r="Y14" s="13"/>
    </row>
    <row r="15" spans="1:25" s="20" customFormat="1" ht="51.95" customHeight="1" x14ac:dyDescent="0.2">
      <c r="A15" s="28">
        <v>0</v>
      </c>
      <c r="B15" s="13" t="s">
        <v>96</v>
      </c>
      <c r="C15" s="21">
        <v>864</v>
      </c>
      <c r="D15" s="15" t="s">
        <v>97</v>
      </c>
      <c r="E15" s="15" t="s">
        <v>98</v>
      </c>
      <c r="F15" s="15" t="s">
        <v>93</v>
      </c>
      <c r="G15" s="13" t="s">
        <v>68</v>
      </c>
      <c r="H15" s="13" t="s">
        <v>35</v>
      </c>
      <c r="I15" s="15" t="s">
        <v>36</v>
      </c>
      <c r="J15" s="16">
        <v>1</v>
      </c>
      <c r="K15" s="16">
        <v>148</v>
      </c>
      <c r="L15" s="16">
        <v>2024</v>
      </c>
      <c r="M15" s="15" t="s">
        <v>99</v>
      </c>
      <c r="N15" s="15" t="s">
        <v>38</v>
      </c>
      <c r="O15" s="15" t="s">
        <v>39</v>
      </c>
      <c r="P15" s="13" t="s">
        <v>88</v>
      </c>
      <c r="Q15" s="15" t="s">
        <v>51</v>
      </c>
      <c r="R15" s="17" t="s">
        <v>95</v>
      </c>
      <c r="S15" s="18"/>
      <c r="T15" s="13"/>
      <c r="U15" s="19" t="str">
        <f>HYPERLINK("https://media.infra-m.ru/2113/2113857/cover/2113857.jpg", "Обложка")</f>
        <v>Обложка</v>
      </c>
      <c r="V15" s="19" t="str">
        <f>HYPERLINK("https://znanium.ru/catalog/product/2113857", "Ознакомиться")</f>
        <v>Ознакомиться</v>
      </c>
      <c r="W15" s="15" t="s">
        <v>82</v>
      </c>
      <c r="X15" s="13"/>
      <c r="Y15" s="13"/>
    </row>
    <row r="16" spans="1:25" s="20" customFormat="1" ht="51.95" customHeight="1" x14ac:dyDescent="0.2">
      <c r="A16" s="28">
        <v>0</v>
      </c>
      <c r="B16" s="13" t="s">
        <v>100</v>
      </c>
      <c r="C16" s="21">
        <v>936</v>
      </c>
      <c r="D16" s="15" t="s">
        <v>101</v>
      </c>
      <c r="E16" s="15" t="s">
        <v>102</v>
      </c>
      <c r="F16" s="15" t="s">
        <v>103</v>
      </c>
      <c r="G16" s="13" t="s">
        <v>68</v>
      </c>
      <c r="H16" s="13" t="s">
        <v>35</v>
      </c>
      <c r="I16" s="15" t="s">
        <v>36</v>
      </c>
      <c r="J16" s="16">
        <v>1</v>
      </c>
      <c r="K16" s="16">
        <v>169</v>
      </c>
      <c r="L16" s="16">
        <v>2024</v>
      </c>
      <c r="M16" s="15" t="s">
        <v>104</v>
      </c>
      <c r="N16" s="15" t="s">
        <v>38</v>
      </c>
      <c r="O16" s="15" t="s">
        <v>105</v>
      </c>
      <c r="P16" s="13" t="s">
        <v>80</v>
      </c>
      <c r="Q16" s="15" t="s">
        <v>51</v>
      </c>
      <c r="R16" s="17" t="s">
        <v>106</v>
      </c>
      <c r="S16" s="18" t="s">
        <v>107</v>
      </c>
      <c r="T16" s="13"/>
      <c r="U16" s="19" t="str">
        <f>HYPERLINK("https://media.infra-m.ru/2130/2130239/cover/2130239.jpg", "Обложка")</f>
        <v>Обложка</v>
      </c>
      <c r="V16" s="19" t="str">
        <f>HYPERLINK("https://znanium.ru/catalog/product/2130239", "Ознакомиться")</f>
        <v>Ознакомиться</v>
      </c>
      <c r="W16" s="15" t="s">
        <v>108</v>
      </c>
      <c r="X16" s="13"/>
      <c r="Y16" s="13"/>
    </row>
    <row r="17" spans="1:25" s="20" customFormat="1" ht="44.1" customHeight="1" x14ac:dyDescent="0.2">
      <c r="A17" s="28">
        <v>0</v>
      </c>
      <c r="B17" s="13" t="s">
        <v>109</v>
      </c>
      <c r="C17" s="21">
        <v>720</v>
      </c>
      <c r="D17" s="15" t="s">
        <v>110</v>
      </c>
      <c r="E17" s="15" t="s">
        <v>111</v>
      </c>
      <c r="F17" s="15" t="s">
        <v>112</v>
      </c>
      <c r="G17" s="13" t="s">
        <v>68</v>
      </c>
      <c r="H17" s="13" t="s">
        <v>35</v>
      </c>
      <c r="I17" s="15" t="s">
        <v>36</v>
      </c>
      <c r="J17" s="16">
        <v>1</v>
      </c>
      <c r="K17" s="16">
        <v>128</v>
      </c>
      <c r="L17" s="16">
        <v>2024</v>
      </c>
      <c r="M17" s="15" t="s">
        <v>113</v>
      </c>
      <c r="N17" s="15" t="s">
        <v>38</v>
      </c>
      <c r="O17" s="15" t="s">
        <v>39</v>
      </c>
      <c r="P17" s="13" t="s">
        <v>40</v>
      </c>
      <c r="Q17" s="15" t="s">
        <v>114</v>
      </c>
      <c r="R17" s="17" t="s">
        <v>115</v>
      </c>
      <c r="S17" s="18"/>
      <c r="T17" s="13"/>
      <c r="U17" s="19" t="str">
        <f>HYPERLINK("https://media.infra-m.ru/2123/2123886/cover/2123886.jpg", "Обложка")</f>
        <v>Обложка</v>
      </c>
      <c r="V17" s="19" t="str">
        <f>HYPERLINK("https://znanium.ru/catalog/product/2123886", "Ознакомиться")</f>
        <v>Ознакомиться</v>
      </c>
      <c r="W17" s="15" t="s">
        <v>82</v>
      </c>
      <c r="X17" s="13"/>
      <c r="Y17" s="13"/>
    </row>
    <row r="18" spans="1:25" s="20" customFormat="1" ht="42" customHeight="1" x14ac:dyDescent="0.2">
      <c r="A18" s="28">
        <v>0</v>
      </c>
      <c r="B18" s="13" t="s">
        <v>116</v>
      </c>
      <c r="C18" s="14">
        <v>1704</v>
      </c>
      <c r="D18" s="15" t="s">
        <v>117</v>
      </c>
      <c r="E18" s="15" t="s">
        <v>118</v>
      </c>
      <c r="F18" s="15" t="s">
        <v>119</v>
      </c>
      <c r="G18" s="13" t="s">
        <v>58</v>
      </c>
      <c r="H18" s="13" t="s">
        <v>35</v>
      </c>
      <c r="I18" s="15" t="s">
        <v>36</v>
      </c>
      <c r="J18" s="16">
        <v>1</v>
      </c>
      <c r="K18" s="16">
        <v>308</v>
      </c>
      <c r="L18" s="16">
        <v>2024</v>
      </c>
      <c r="M18" s="15" t="s">
        <v>120</v>
      </c>
      <c r="N18" s="15" t="s">
        <v>38</v>
      </c>
      <c r="O18" s="15" t="s">
        <v>39</v>
      </c>
      <c r="P18" s="13" t="s">
        <v>50</v>
      </c>
      <c r="Q18" s="15" t="s">
        <v>61</v>
      </c>
      <c r="R18" s="17" t="s">
        <v>121</v>
      </c>
      <c r="S18" s="18"/>
      <c r="T18" s="13"/>
      <c r="U18" s="19" t="str">
        <f>HYPERLINK("https://media.infra-m.ru/2084/2084499/cover/2084499.jpg", "Обложка")</f>
        <v>Обложка</v>
      </c>
      <c r="V18" s="19" t="str">
        <f>HYPERLINK("https://znanium.ru/catalog/product/2084499", "Ознакомиться")</f>
        <v>Ознакомиться</v>
      </c>
      <c r="W18" s="15" t="s">
        <v>122</v>
      </c>
      <c r="X18" s="13"/>
      <c r="Y18" s="13"/>
    </row>
    <row r="19" spans="1:25" s="20" customFormat="1" ht="42" customHeight="1" x14ac:dyDescent="0.2">
      <c r="A19" s="28">
        <v>0</v>
      </c>
      <c r="B19" s="13" t="s">
        <v>123</v>
      </c>
      <c r="C19" s="21">
        <v>924</v>
      </c>
      <c r="D19" s="15" t="s">
        <v>124</v>
      </c>
      <c r="E19" s="15" t="s">
        <v>125</v>
      </c>
      <c r="F19" s="15" t="s">
        <v>126</v>
      </c>
      <c r="G19" s="13" t="s">
        <v>58</v>
      </c>
      <c r="H19" s="13" t="s">
        <v>35</v>
      </c>
      <c r="I19" s="15" t="s">
        <v>36</v>
      </c>
      <c r="J19" s="16">
        <v>1</v>
      </c>
      <c r="K19" s="16">
        <v>167</v>
      </c>
      <c r="L19" s="16">
        <v>2023</v>
      </c>
      <c r="M19" s="15" t="s">
        <v>127</v>
      </c>
      <c r="N19" s="15" t="s">
        <v>38</v>
      </c>
      <c r="O19" s="15" t="s">
        <v>39</v>
      </c>
      <c r="P19" s="13" t="s">
        <v>128</v>
      </c>
      <c r="Q19" s="15" t="s">
        <v>51</v>
      </c>
      <c r="R19" s="17" t="s">
        <v>129</v>
      </c>
      <c r="S19" s="18"/>
      <c r="T19" s="13"/>
      <c r="U19" s="19" t="str">
        <f>HYPERLINK("https://media.infra-m.ru/1934/1934009/cover/1934009.jpg", "Обложка")</f>
        <v>Обложка</v>
      </c>
      <c r="V19" s="19" t="str">
        <f>HYPERLINK("https://znanium.ru/catalog/product/1934009", "Ознакомиться")</f>
        <v>Ознакомиться</v>
      </c>
      <c r="W19" s="15" t="s">
        <v>53</v>
      </c>
      <c r="X19" s="13"/>
      <c r="Y19" s="13"/>
    </row>
    <row r="20" spans="1:25" s="20" customFormat="1" ht="42" customHeight="1" x14ac:dyDescent="0.2">
      <c r="A20" s="28">
        <v>0</v>
      </c>
      <c r="B20" s="13" t="s">
        <v>130</v>
      </c>
      <c r="C20" s="14">
        <v>1728</v>
      </c>
      <c r="D20" s="15" t="s">
        <v>131</v>
      </c>
      <c r="E20" s="15" t="s">
        <v>132</v>
      </c>
      <c r="F20" s="15" t="s">
        <v>133</v>
      </c>
      <c r="G20" s="13" t="s">
        <v>58</v>
      </c>
      <c r="H20" s="13" t="s">
        <v>35</v>
      </c>
      <c r="I20" s="15" t="s">
        <v>36</v>
      </c>
      <c r="J20" s="16">
        <v>1</v>
      </c>
      <c r="K20" s="16">
        <v>319</v>
      </c>
      <c r="L20" s="16">
        <v>2023</v>
      </c>
      <c r="M20" s="15" t="s">
        <v>134</v>
      </c>
      <c r="N20" s="15" t="s">
        <v>38</v>
      </c>
      <c r="O20" s="15" t="s">
        <v>39</v>
      </c>
      <c r="P20" s="13" t="s">
        <v>72</v>
      </c>
      <c r="Q20" s="15" t="s">
        <v>41</v>
      </c>
      <c r="R20" s="17" t="s">
        <v>81</v>
      </c>
      <c r="S20" s="18"/>
      <c r="T20" s="13"/>
      <c r="U20" s="19" t="str">
        <f>HYPERLINK("https://media.infra-m.ru/1930/1930695/cover/1930695.jpg", "Обложка")</f>
        <v>Обложка</v>
      </c>
      <c r="V20" s="19" t="str">
        <f>HYPERLINK("https://znanium.ru/catalog/product/1930695", "Ознакомиться")</f>
        <v>Ознакомиться</v>
      </c>
      <c r="W20" s="15"/>
      <c r="X20" s="13"/>
      <c r="Y20" s="13"/>
    </row>
    <row r="21" spans="1:25" s="20" customFormat="1" ht="44.1" customHeight="1" x14ac:dyDescent="0.2">
      <c r="A21" s="28">
        <v>0</v>
      </c>
      <c r="B21" s="13" t="s">
        <v>135</v>
      </c>
      <c r="C21" s="14">
        <v>1560</v>
      </c>
      <c r="D21" s="15" t="s">
        <v>136</v>
      </c>
      <c r="E21" s="15" t="s">
        <v>137</v>
      </c>
      <c r="F21" s="15" t="s">
        <v>138</v>
      </c>
      <c r="G21" s="13" t="s">
        <v>58</v>
      </c>
      <c r="H21" s="13" t="s">
        <v>35</v>
      </c>
      <c r="I21" s="15" t="s">
        <v>36</v>
      </c>
      <c r="J21" s="16">
        <v>1</v>
      </c>
      <c r="K21" s="16">
        <v>281</v>
      </c>
      <c r="L21" s="16">
        <v>2024</v>
      </c>
      <c r="M21" s="15" t="s">
        <v>139</v>
      </c>
      <c r="N21" s="15" t="s">
        <v>38</v>
      </c>
      <c r="O21" s="15" t="s">
        <v>140</v>
      </c>
      <c r="P21" s="13" t="s">
        <v>40</v>
      </c>
      <c r="Q21" s="15" t="s">
        <v>114</v>
      </c>
      <c r="R21" s="17" t="s">
        <v>141</v>
      </c>
      <c r="S21" s="18"/>
      <c r="T21" s="13"/>
      <c r="U21" s="19" t="str">
        <f>HYPERLINK("https://media.infra-m.ru/2122/2122968/cover/2122968.jpg", "Обложка")</f>
        <v>Обложка</v>
      </c>
      <c r="V21" s="19" t="str">
        <f>HYPERLINK("https://znanium.ru/catalog/product/2122968", "Ознакомиться")</f>
        <v>Ознакомиться</v>
      </c>
      <c r="W21" s="15"/>
      <c r="X21" s="13"/>
      <c r="Y21" s="13"/>
    </row>
    <row r="22" spans="1:25" s="20" customFormat="1" ht="44.1" customHeight="1" x14ac:dyDescent="0.2">
      <c r="A22" s="28">
        <v>0</v>
      </c>
      <c r="B22" s="13" t="s">
        <v>142</v>
      </c>
      <c r="C22" s="21">
        <v>832.8</v>
      </c>
      <c r="D22" s="15" t="s">
        <v>143</v>
      </c>
      <c r="E22" s="15" t="s">
        <v>144</v>
      </c>
      <c r="F22" s="15" t="s">
        <v>145</v>
      </c>
      <c r="G22" s="13" t="s">
        <v>34</v>
      </c>
      <c r="H22" s="13" t="s">
        <v>35</v>
      </c>
      <c r="I22" s="15" t="s">
        <v>36</v>
      </c>
      <c r="J22" s="16">
        <v>1</v>
      </c>
      <c r="K22" s="16">
        <v>152</v>
      </c>
      <c r="L22" s="16">
        <v>2024</v>
      </c>
      <c r="M22" s="15" t="s">
        <v>146</v>
      </c>
      <c r="N22" s="15" t="s">
        <v>38</v>
      </c>
      <c r="O22" s="15" t="s">
        <v>39</v>
      </c>
      <c r="P22" s="13" t="s">
        <v>72</v>
      </c>
      <c r="Q22" s="15" t="s">
        <v>61</v>
      </c>
      <c r="R22" s="17" t="s">
        <v>147</v>
      </c>
      <c r="S22" s="18"/>
      <c r="T22" s="13"/>
      <c r="U22" s="19" t="str">
        <f>HYPERLINK("https://media.infra-m.ru/2118/2118582/cover/2118582.jpg", "Обложка")</f>
        <v>Обложка</v>
      </c>
      <c r="V22" s="19" t="str">
        <f>HYPERLINK("https://znanium.ru/catalog/product/2038323", "Ознакомиться")</f>
        <v>Ознакомиться</v>
      </c>
      <c r="W22" s="15" t="s">
        <v>148</v>
      </c>
      <c r="X22" s="13"/>
      <c r="Y22" s="13"/>
    </row>
    <row r="23" spans="1:25" s="20" customFormat="1" ht="42" customHeight="1" x14ac:dyDescent="0.2">
      <c r="A23" s="28">
        <v>0</v>
      </c>
      <c r="B23" s="13" t="s">
        <v>149</v>
      </c>
      <c r="C23" s="21">
        <v>888</v>
      </c>
      <c r="D23" s="15" t="s">
        <v>150</v>
      </c>
      <c r="E23" s="15" t="s">
        <v>151</v>
      </c>
      <c r="F23" s="15" t="s">
        <v>152</v>
      </c>
      <c r="G23" s="13" t="s">
        <v>34</v>
      </c>
      <c r="H23" s="13" t="s">
        <v>35</v>
      </c>
      <c r="I23" s="15" t="s">
        <v>36</v>
      </c>
      <c r="J23" s="16">
        <v>1</v>
      </c>
      <c r="K23" s="16">
        <v>165</v>
      </c>
      <c r="L23" s="16">
        <v>2022</v>
      </c>
      <c r="M23" s="15" t="s">
        <v>153</v>
      </c>
      <c r="N23" s="15" t="s">
        <v>38</v>
      </c>
      <c r="O23" s="15" t="s">
        <v>39</v>
      </c>
      <c r="P23" s="13" t="s">
        <v>80</v>
      </c>
      <c r="Q23" s="15" t="s">
        <v>41</v>
      </c>
      <c r="R23" s="17" t="s">
        <v>154</v>
      </c>
      <c r="S23" s="18"/>
      <c r="T23" s="13"/>
      <c r="U23" s="19" t="str">
        <f>HYPERLINK("https://media.infra-m.ru/1413/1413774/cover/1413774.jpg", "Обложка")</f>
        <v>Обложка</v>
      </c>
      <c r="V23" s="19" t="str">
        <f>HYPERLINK("https://znanium.ru/catalog/product/1413774", "Ознакомиться")</f>
        <v>Ознакомиться</v>
      </c>
      <c r="W23" s="15" t="s">
        <v>155</v>
      </c>
      <c r="X23" s="13"/>
      <c r="Y23" s="13"/>
    </row>
    <row r="24" spans="1:25" s="20" customFormat="1" ht="42" customHeight="1" x14ac:dyDescent="0.2">
      <c r="A24" s="28">
        <v>0</v>
      </c>
      <c r="B24" s="13" t="s">
        <v>156</v>
      </c>
      <c r="C24" s="21">
        <v>924</v>
      </c>
      <c r="D24" s="15" t="s">
        <v>157</v>
      </c>
      <c r="E24" s="15" t="s">
        <v>158</v>
      </c>
      <c r="F24" s="15" t="s">
        <v>159</v>
      </c>
      <c r="G24" s="13" t="s">
        <v>58</v>
      </c>
      <c r="H24" s="13" t="s">
        <v>35</v>
      </c>
      <c r="I24" s="15" t="s">
        <v>36</v>
      </c>
      <c r="J24" s="16">
        <v>1</v>
      </c>
      <c r="K24" s="16">
        <v>167</v>
      </c>
      <c r="L24" s="16">
        <v>2024</v>
      </c>
      <c r="M24" s="15" t="s">
        <v>160</v>
      </c>
      <c r="N24" s="15" t="s">
        <v>38</v>
      </c>
      <c r="O24" s="15" t="s">
        <v>39</v>
      </c>
      <c r="P24" s="13" t="s">
        <v>80</v>
      </c>
      <c r="Q24" s="15" t="s">
        <v>41</v>
      </c>
      <c r="R24" s="17" t="s">
        <v>161</v>
      </c>
      <c r="S24" s="18"/>
      <c r="T24" s="13"/>
      <c r="U24" s="19" t="str">
        <f>HYPERLINK("https://media.infra-m.ru/2118/2118099/cover/2118099.jpg", "Обложка")</f>
        <v>Обложка</v>
      </c>
      <c r="V24" s="19" t="str">
        <f>HYPERLINK("https://znanium.ru/catalog/product/2118099", "Ознакомиться")</f>
        <v>Ознакомиться</v>
      </c>
      <c r="W24" s="15" t="s">
        <v>53</v>
      </c>
      <c r="X24" s="13"/>
      <c r="Y24" s="13"/>
    </row>
    <row r="25" spans="1:25" s="20" customFormat="1" ht="42" customHeight="1" x14ac:dyDescent="0.2">
      <c r="A25" s="28">
        <v>0</v>
      </c>
      <c r="B25" s="13" t="s">
        <v>162</v>
      </c>
      <c r="C25" s="21">
        <v>816</v>
      </c>
      <c r="D25" s="15" t="s">
        <v>163</v>
      </c>
      <c r="E25" s="15" t="s">
        <v>164</v>
      </c>
      <c r="F25" s="15" t="s">
        <v>165</v>
      </c>
      <c r="G25" s="13" t="s">
        <v>58</v>
      </c>
      <c r="H25" s="13" t="s">
        <v>35</v>
      </c>
      <c r="I25" s="15" t="s">
        <v>36</v>
      </c>
      <c r="J25" s="16">
        <v>1</v>
      </c>
      <c r="K25" s="16">
        <v>146</v>
      </c>
      <c r="L25" s="16">
        <v>2024</v>
      </c>
      <c r="M25" s="15" t="s">
        <v>166</v>
      </c>
      <c r="N25" s="15" t="s">
        <v>38</v>
      </c>
      <c r="O25" s="15" t="s">
        <v>39</v>
      </c>
      <c r="P25" s="13" t="s">
        <v>80</v>
      </c>
      <c r="Q25" s="15" t="s">
        <v>51</v>
      </c>
      <c r="R25" s="17" t="s">
        <v>167</v>
      </c>
      <c r="S25" s="18"/>
      <c r="T25" s="13"/>
      <c r="U25" s="19" t="str">
        <f>HYPERLINK("https://media.infra-m.ru/2083/2083429/cover/2083429.jpg", "Обложка")</f>
        <v>Обложка</v>
      </c>
      <c r="V25" s="19" t="str">
        <f>HYPERLINK("https://znanium.ru/catalog/product/2083429", "Ознакомиться")</f>
        <v>Ознакомиться</v>
      </c>
      <c r="W25" s="15" t="s">
        <v>82</v>
      </c>
      <c r="X25" s="13"/>
      <c r="Y25" s="13"/>
    </row>
    <row r="26" spans="1:25" s="20" customFormat="1" ht="51.95" customHeight="1" x14ac:dyDescent="0.2">
      <c r="A26" s="28">
        <v>0</v>
      </c>
      <c r="B26" s="13" t="s">
        <v>168</v>
      </c>
      <c r="C26" s="14">
        <v>1092</v>
      </c>
      <c r="D26" s="15" t="s">
        <v>169</v>
      </c>
      <c r="E26" s="15" t="s">
        <v>170</v>
      </c>
      <c r="F26" s="15" t="s">
        <v>171</v>
      </c>
      <c r="G26" s="13" t="s">
        <v>58</v>
      </c>
      <c r="H26" s="13" t="s">
        <v>35</v>
      </c>
      <c r="I26" s="15" t="s">
        <v>36</v>
      </c>
      <c r="J26" s="16">
        <v>1</v>
      </c>
      <c r="K26" s="16">
        <v>198</v>
      </c>
      <c r="L26" s="16">
        <v>2024</v>
      </c>
      <c r="M26" s="15" t="s">
        <v>172</v>
      </c>
      <c r="N26" s="15" t="s">
        <v>38</v>
      </c>
      <c r="O26" s="15" t="s">
        <v>39</v>
      </c>
      <c r="P26" s="13" t="s">
        <v>50</v>
      </c>
      <c r="Q26" s="15" t="s">
        <v>51</v>
      </c>
      <c r="R26" s="17" t="s">
        <v>173</v>
      </c>
      <c r="S26" s="18" t="s">
        <v>174</v>
      </c>
      <c r="T26" s="13"/>
      <c r="U26" s="19" t="str">
        <f>HYPERLINK("https://media.infra-m.ru/2080/2080363/cover/2080363.jpg", "Обложка")</f>
        <v>Обложка</v>
      </c>
      <c r="V26" s="19" t="str">
        <f>HYPERLINK("https://znanium.ru/catalog/product/2080363", "Ознакомиться")</f>
        <v>Ознакомиться</v>
      </c>
      <c r="W26" s="15" t="s">
        <v>175</v>
      </c>
      <c r="X26" s="13"/>
      <c r="Y26" s="13"/>
    </row>
    <row r="27" spans="1:25" s="20" customFormat="1" ht="51.95" customHeight="1" x14ac:dyDescent="0.2">
      <c r="A27" s="28">
        <v>0</v>
      </c>
      <c r="B27" s="13" t="s">
        <v>176</v>
      </c>
      <c r="C27" s="14">
        <v>1056</v>
      </c>
      <c r="D27" s="15" t="s">
        <v>177</v>
      </c>
      <c r="E27" s="15" t="s">
        <v>178</v>
      </c>
      <c r="F27" s="15" t="s">
        <v>179</v>
      </c>
      <c r="G27" s="13" t="s">
        <v>58</v>
      </c>
      <c r="H27" s="13" t="s">
        <v>35</v>
      </c>
      <c r="I27" s="15" t="s">
        <v>36</v>
      </c>
      <c r="J27" s="16">
        <v>1</v>
      </c>
      <c r="K27" s="16">
        <v>191</v>
      </c>
      <c r="L27" s="16">
        <v>2024</v>
      </c>
      <c r="M27" s="15" t="s">
        <v>180</v>
      </c>
      <c r="N27" s="15" t="s">
        <v>38</v>
      </c>
      <c r="O27" s="15" t="s">
        <v>39</v>
      </c>
      <c r="P27" s="13" t="s">
        <v>80</v>
      </c>
      <c r="Q27" s="15" t="s">
        <v>41</v>
      </c>
      <c r="R27" s="17" t="s">
        <v>181</v>
      </c>
      <c r="S27" s="18"/>
      <c r="T27" s="13"/>
      <c r="U27" s="19" t="str">
        <f>HYPERLINK("https://media.infra-m.ru/2085/2085047/cover/2085047.jpg", "Обложка")</f>
        <v>Обложка</v>
      </c>
      <c r="V27" s="19" t="str">
        <f>HYPERLINK("https://znanium.ru/catalog/product/2085047", "Ознакомиться")</f>
        <v>Ознакомиться</v>
      </c>
      <c r="W27" s="15" t="s">
        <v>175</v>
      </c>
      <c r="X27" s="13"/>
      <c r="Y27" s="13"/>
    </row>
    <row r="28" spans="1:25" s="20" customFormat="1" ht="42" customHeight="1" x14ac:dyDescent="0.2">
      <c r="A28" s="28">
        <v>0</v>
      </c>
      <c r="B28" s="13" t="s">
        <v>182</v>
      </c>
      <c r="C28" s="21">
        <v>900</v>
      </c>
      <c r="D28" s="15" t="s">
        <v>183</v>
      </c>
      <c r="E28" s="15" t="s">
        <v>184</v>
      </c>
      <c r="F28" s="15" t="s">
        <v>185</v>
      </c>
      <c r="G28" s="13" t="s">
        <v>58</v>
      </c>
      <c r="H28" s="13" t="s">
        <v>35</v>
      </c>
      <c r="I28" s="15" t="s">
        <v>36</v>
      </c>
      <c r="J28" s="16">
        <v>1</v>
      </c>
      <c r="K28" s="16">
        <v>162</v>
      </c>
      <c r="L28" s="16">
        <v>2023</v>
      </c>
      <c r="M28" s="15" t="s">
        <v>186</v>
      </c>
      <c r="N28" s="15" t="s">
        <v>38</v>
      </c>
      <c r="O28" s="15" t="s">
        <v>39</v>
      </c>
      <c r="P28" s="13" t="s">
        <v>128</v>
      </c>
      <c r="Q28" s="15" t="s">
        <v>61</v>
      </c>
      <c r="R28" s="17" t="s">
        <v>187</v>
      </c>
      <c r="S28" s="18" t="s">
        <v>188</v>
      </c>
      <c r="T28" s="13"/>
      <c r="U28" s="19" t="str">
        <f>HYPERLINK("https://media.infra-m.ru/2048/2048139/cover/2048139.jpg", "Обложка")</f>
        <v>Обложка</v>
      </c>
      <c r="V28" s="19" t="str">
        <f>HYPERLINK("https://znanium.ru/catalog/product/2048139", "Ознакомиться")</f>
        <v>Ознакомиться</v>
      </c>
      <c r="W28" s="15" t="s">
        <v>82</v>
      </c>
      <c r="X28" s="13"/>
      <c r="Y28" s="13"/>
    </row>
    <row r="29" spans="1:25" s="20" customFormat="1" ht="44.1" customHeight="1" x14ac:dyDescent="0.2">
      <c r="A29" s="28">
        <v>0</v>
      </c>
      <c r="B29" s="13" t="s">
        <v>189</v>
      </c>
      <c r="C29" s="14">
        <v>1392</v>
      </c>
      <c r="D29" s="15" t="s">
        <v>190</v>
      </c>
      <c r="E29" s="15" t="s">
        <v>191</v>
      </c>
      <c r="F29" s="15" t="s">
        <v>133</v>
      </c>
      <c r="G29" s="13" t="s">
        <v>68</v>
      </c>
      <c r="H29" s="13" t="s">
        <v>35</v>
      </c>
      <c r="I29" s="15" t="s">
        <v>36</v>
      </c>
      <c r="J29" s="16">
        <v>1</v>
      </c>
      <c r="K29" s="16">
        <v>252</v>
      </c>
      <c r="L29" s="16">
        <v>2024</v>
      </c>
      <c r="M29" s="15" t="s">
        <v>192</v>
      </c>
      <c r="N29" s="15" t="s">
        <v>38</v>
      </c>
      <c r="O29" s="15" t="s">
        <v>39</v>
      </c>
      <c r="P29" s="13" t="s">
        <v>193</v>
      </c>
      <c r="Q29" s="15" t="s">
        <v>114</v>
      </c>
      <c r="R29" s="17" t="s">
        <v>194</v>
      </c>
      <c r="S29" s="18"/>
      <c r="T29" s="13"/>
      <c r="U29" s="19" t="str">
        <f>HYPERLINK("https://media.infra-m.ru/2099/2099004/cover/2099004.jpg", "Обложка")</f>
        <v>Обложка</v>
      </c>
      <c r="V29" s="19" t="str">
        <f>HYPERLINK("https://znanium.ru/catalog/product/2099004", "Ознакомиться")</f>
        <v>Ознакомиться</v>
      </c>
      <c r="W29" s="15"/>
      <c r="X29" s="13"/>
      <c r="Y29" s="13"/>
    </row>
    <row r="30" spans="1:25" s="20" customFormat="1" ht="42" customHeight="1" x14ac:dyDescent="0.2">
      <c r="A30" s="28">
        <v>0</v>
      </c>
      <c r="B30" s="13" t="s">
        <v>195</v>
      </c>
      <c r="C30" s="21">
        <v>972</v>
      </c>
      <c r="D30" s="15" t="s">
        <v>196</v>
      </c>
      <c r="E30" s="15" t="s">
        <v>197</v>
      </c>
      <c r="F30" s="15" t="s">
        <v>198</v>
      </c>
      <c r="G30" s="13" t="s">
        <v>68</v>
      </c>
      <c r="H30" s="13" t="s">
        <v>35</v>
      </c>
      <c r="I30" s="15" t="s">
        <v>36</v>
      </c>
      <c r="J30" s="16">
        <v>1</v>
      </c>
      <c r="K30" s="16">
        <v>176</v>
      </c>
      <c r="L30" s="16">
        <v>2024</v>
      </c>
      <c r="M30" s="15" t="s">
        <v>199</v>
      </c>
      <c r="N30" s="15" t="s">
        <v>38</v>
      </c>
      <c r="O30" s="15" t="s">
        <v>39</v>
      </c>
      <c r="P30" s="13" t="s">
        <v>88</v>
      </c>
      <c r="Q30" s="15" t="s">
        <v>41</v>
      </c>
      <c r="R30" s="17" t="s">
        <v>200</v>
      </c>
      <c r="S30" s="18"/>
      <c r="T30" s="13"/>
      <c r="U30" s="19" t="str">
        <f>HYPERLINK("https://media.infra-m.ru/2083/2083431/cover/2083431.jpg", "Обложка")</f>
        <v>Обложка</v>
      </c>
      <c r="V30" s="19" t="str">
        <f>HYPERLINK("https://znanium.ru/catalog/product/2083431", "Ознакомиться")</f>
        <v>Ознакомиться</v>
      </c>
      <c r="W30" s="15" t="s">
        <v>201</v>
      </c>
      <c r="X30" s="13"/>
      <c r="Y30" s="13"/>
    </row>
    <row r="31" spans="1:25" s="20" customFormat="1" ht="51.95" customHeight="1" x14ac:dyDescent="0.2">
      <c r="A31" s="28">
        <v>0</v>
      </c>
      <c r="B31" s="13" t="s">
        <v>202</v>
      </c>
      <c r="C31" s="21">
        <v>708</v>
      </c>
      <c r="D31" s="15" t="s">
        <v>203</v>
      </c>
      <c r="E31" s="15" t="s">
        <v>204</v>
      </c>
      <c r="F31" s="15" t="s">
        <v>205</v>
      </c>
      <c r="G31" s="13" t="s">
        <v>68</v>
      </c>
      <c r="H31" s="13" t="s">
        <v>35</v>
      </c>
      <c r="I31" s="15" t="s">
        <v>36</v>
      </c>
      <c r="J31" s="16">
        <v>1</v>
      </c>
      <c r="K31" s="16">
        <v>103</v>
      </c>
      <c r="L31" s="16">
        <v>2024</v>
      </c>
      <c r="M31" s="15" t="s">
        <v>206</v>
      </c>
      <c r="N31" s="15" t="s">
        <v>38</v>
      </c>
      <c r="O31" s="15" t="s">
        <v>39</v>
      </c>
      <c r="P31" s="13" t="s">
        <v>40</v>
      </c>
      <c r="Q31" s="15" t="s">
        <v>51</v>
      </c>
      <c r="R31" s="17" t="s">
        <v>207</v>
      </c>
      <c r="S31" s="18" t="s">
        <v>208</v>
      </c>
      <c r="T31" s="13" t="s">
        <v>43</v>
      </c>
      <c r="U31" s="19" t="str">
        <f>HYPERLINK("https://media.infra-m.ru/2084/2084498/cover/2084498.jpg", "Обложка")</f>
        <v>Обложка</v>
      </c>
      <c r="V31" s="19" t="str">
        <f>HYPERLINK("https://znanium.ru/catalog/product/2084498", "Ознакомиться")</f>
        <v>Ознакомиться</v>
      </c>
      <c r="W31" s="15" t="s">
        <v>175</v>
      </c>
      <c r="X31" s="13"/>
      <c r="Y31" s="13"/>
    </row>
    <row r="32" spans="1:25" s="20" customFormat="1" ht="44.1" customHeight="1" x14ac:dyDescent="0.2">
      <c r="A32" s="28">
        <v>0</v>
      </c>
      <c r="B32" s="13" t="s">
        <v>209</v>
      </c>
      <c r="C32" s="14">
        <v>1092</v>
      </c>
      <c r="D32" s="15" t="s">
        <v>210</v>
      </c>
      <c r="E32" s="15" t="s">
        <v>211</v>
      </c>
      <c r="F32" s="15" t="s">
        <v>212</v>
      </c>
      <c r="G32" s="13" t="s">
        <v>58</v>
      </c>
      <c r="H32" s="13" t="s">
        <v>35</v>
      </c>
      <c r="I32" s="15" t="s">
        <v>36</v>
      </c>
      <c r="J32" s="16">
        <v>1</v>
      </c>
      <c r="K32" s="16">
        <v>202</v>
      </c>
      <c r="L32" s="16">
        <v>2023</v>
      </c>
      <c r="M32" s="15" t="s">
        <v>213</v>
      </c>
      <c r="N32" s="15" t="s">
        <v>38</v>
      </c>
      <c r="O32" s="15" t="s">
        <v>39</v>
      </c>
      <c r="P32" s="13" t="s">
        <v>80</v>
      </c>
      <c r="Q32" s="15" t="s">
        <v>51</v>
      </c>
      <c r="R32" s="17" t="s">
        <v>214</v>
      </c>
      <c r="S32" s="18"/>
      <c r="T32" s="13"/>
      <c r="U32" s="19" t="str">
        <f>HYPERLINK("https://media.infra-m.ru/1920/1920314/cover/1920314.jpg", "Обложка")</f>
        <v>Обложка</v>
      </c>
      <c r="V32" s="19" t="str">
        <f>HYPERLINK("https://znanium.ru/catalog/product/1920314", "Ознакомиться")</f>
        <v>Ознакомиться</v>
      </c>
      <c r="W32" s="15" t="s">
        <v>215</v>
      </c>
      <c r="X32" s="13"/>
      <c r="Y32" s="13"/>
    </row>
    <row r="33" spans="1:25" s="20" customFormat="1" ht="42" customHeight="1" x14ac:dyDescent="0.2">
      <c r="A33" s="28">
        <v>0</v>
      </c>
      <c r="B33" s="13" t="s">
        <v>216</v>
      </c>
      <c r="C33" s="14">
        <v>1344</v>
      </c>
      <c r="D33" s="15" t="s">
        <v>217</v>
      </c>
      <c r="E33" s="15" t="s">
        <v>218</v>
      </c>
      <c r="F33" s="15" t="s">
        <v>219</v>
      </c>
      <c r="G33" s="13" t="s">
        <v>58</v>
      </c>
      <c r="H33" s="13" t="s">
        <v>35</v>
      </c>
      <c r="I33" s="15" t="s">
        <v>36</v>
      </c>
      <c r="J33" s="16">
        <v>1</v>
      </c>
      <c r="K33" s="16">
        <v>242</v>
      </c>
      <c r="L33" s="16">
        <v>2024</v>
      </c>
      <c r="M33" s="15" t="s">
        <v>220</v>
      </c>
      <c r="N33" s="15" t="s">
        <v>38</v>
      </c>
      <c r="O33" s="15" t="s">
        <v>39</v>
      </c>
      <c r="P33" s="13" t="s">
        <v>221</v>
      </c>
      <c r="Q33" s="15" t="s">
        <v>61</v>
      </c>
      <c r="R33" s="17" t="s">
        <v>222</v>
      </c>
      <c r="S33" s="18"/>
      <c r="T33" s="13"/>
      <c r="U33" s="19" t="str">
        <f>HYPERLINK("https://media.infra-m.ru/2082/2082777/cover/2082777.jpg", "Обложка")</f>
        <v>Обложка</v>
      </c>
      <c r="V33" s="19" t="str">
        <f>HYPERLINK("https://znanium.ru/catalog/product/2082777", "Ознакомиться")</f>
        <v>Ознакомиться</v>
      </c>
      <c r="W33" s="15" t="s">
        <v>223</v>
      </c>
      <c r="X33" s="13"/>
      <c r="Y33" s="13"/>
    </row>
    <row r="34" spans="1:25" s="22" customFormat="1" ht="21.95" customHeight="1" x14ac:dyDescent="0.2"/>
    <row r="35" spans="1:25" ht="15.95" customHeight="1" x14ac:dyDescent="0.25">
      <c r="A35" s="23"/>
      <c r="B35" s="23"/>
    </row>
    <row r="36" spans="1:25" s="25" customFormat="1" ht="12.95" customHeight="1" x14ac:dyDescent="0.2"/>
    <row r="37" spans="1:25" s="25" customFormat="1" ht="12.95" customHeight="1" x14ac:dyDescent="0.2">
      <c r="A37" s="26"/>
      <c r="B37" s="26"/>
      <c r="C37" s="26"/>
      <c r="D37" s="26"/>
      <c r="E37" s="26"/>
    </row>
    <row r="38" spans="1:25" s="25" customFormat="1" ht="12.95" customHeight="1" x14ac:dyDescent="0.2">
      <c r="A38" s="26"/>
      <c r="B38" s="26"/>
      <c r="C38" s="26"/>
      <c r="D38" s="26"/>
      <c r="E38" s="26"/>
    </row>
    <row r="39" spans="1:25" s="25" customFormat="1" ht="12.95" customHeight="1" x14ac:dyDescent="0.2">
      <c r="A39" s="26"/>
      <c r="B39" s="26"/>
      <c r="C39" s="26"/>
      <c r="D39" s="26"/>
      <c r="E39" s="26"/>
    </row>
    <row r="40" spans="1:25" s="25" customFormat="1" ht="12.95" customHeight="1" x14ac:dyDescent="0.2">
      <c r="A40" s="26"/>
      <c r="B40" s="26"/>
      <c r="C40" s="26"/>
      <c r="D40" s="26"/>
      <c r="E40" s="26"/>
    </row>
    <row r="41" spans="1:25" s="25" customFormat="1" ht="12.95" customHeight="1" x14ac:dyDescent="0.2">
      <c r="A41" s="26"/>
      <c r="B41" s="26"/>
      <c r="C41" s="26"/>
      <c r="D41" s="26"/>
      <c r="E41" s="26"/>
    </row>
    <row r="42" spans="1:25" s="25" customFormat="1" ht="12.95" customHeight="1" x14ac:dyDescent="0.2">
      <c r="A42" s="26"/>
      <c r="B42" s="26"/>
      <c r="C42" s="26"/>
      <c r="D42" s="26"/>
      <c r="E42" s="26"/>
    </row>
    <row r="43" spans="1:25" s="25" customFormat="1" ht="12.95" customHeight="1" x14ac:dyDescent="0.2">
      <c r="A43" s="26"/>
      <c r="B43" s="26"/>
      <c r="C43" s="26"/>
      <c r="D43" s="26"/>
      <c r="E43" s="26"/>
    </row>
    <row r="44" spans="1:25" s="25" customFormat="1" ht="12.95" customHeight="1" x14ac:dyDescent="0.2">
      <c r="A44" s="26"/>
      <c r="B44" s="26"/>
      <c r="C44" s="26"/>
      <c r="D44" s="26"/>
      <c r="E44" s="26"/>
    </row>
    <row r="45" spans="1:25" s="25" customFormat="1" ht="12.95" customHeight="1" x14ac:dyDescent="0.2">
      <c r="A45" s="26"/>
      <c r="B45" s="26"/>
      <c r="C45" s="26"/>
      <c r="D45" s="26"/>
      <c r="E45" s="26"/>
    </row>
    <row r="46" spans="1:25" s="25" customFormat="1" ht="12.95" customHeight="1" x14ac:dyDescent="0.2">
      <c r="A46" s="26"/>
      <c r="B46" s="26"/>
      <c r="C46" s="26"/>
      <c r="D46" s="26"/>
      <c r="E46" s="26"/>
    </row>
    <row r="47" spans="1:25" s="25" customFormat="1" ht="12.95" customHeight="1" x14ac:dyDescent="0.2">
      <c r="A47" s="26"/>
      <c r="B47" s="26"/>
      <c r="C47" s="26"/>
      <c r="D47" s="26"/>
      <c r="E47" s="26"/>
    </row>
    <row r="48" spans="1:25" s="25" customFormat="1" ht="12.95" customHeight="1" x14ac:dyDescent="0.2">
      <c r="A48" s="26"/>
      <c r="B48" s="26"/>
      <c r="C48" s="26"/>
      <c r="D48" s="26"/>
      <c r="E48" s="26"/>
    </row>
    <row r="49" spans="1:5" s="25" customFormat="1" ht="12.95" customHeight="1" x14ac:dyDescent="0.2">
      <c r="A49" s="26"/>
      <c r="B49" s="26"/>
      <c r="C49" s="26"/>
      <c r="D49" s="26"/>
      <c r="E49" s="26"/>
    </row>
    <row r="50" spans="1:5" s="25" customFormat="1" ht="12.95" customHeight="1" x14ac:dyDescent="0.2">
      <c r="A50" s="26"/>
      <c r="B50" s="26"/>
      <c r="C50" s="26"/>
      <c r="D50" s="26"/>
      <c r="E50" s="26"/>
    </row>
    <row r="51" spans="1:5" s="25" customFormat="1" ht="12.95" customHeight="1" x14ac:dyDescent="0.2">
      <c r="A51" s="26"/>
      <c r="B51" s="26"/>
      <c r="C51" s="26"/>
      <c r="D51" s="26"/>
      <c r="E51" s="26"/>
    </row>
    <row r="52" spans="1:5" s="25" customFormat="1" ht="12.95" customHeight="1" x14ac:dyDescent="0.2">
      <c r="A52" s="26"/>
      <c r="B52" s="26"/>
      <c r="C52" s="26"/>
      <c r="D52" s="26"/>
      <c r="E52" s="26"/>
    </row>
    <row r="53" spans="1:5" s="25" customFormat="1" ht="12.95" customHeight="1" x14ac:dyDescent="0.2">
      <c r="A53" s="26"/>
      <c r="B53" s="26"/>
      <c r="C53" s="26"/>
      <c r="D53" s="26"/>
      <c r="E53" s="26"/>
    </row>
    <row r="54" spans="1:5" s="25" customFormat="1" ht="12.95" customHeight="1" x14ac:dyDescent="0.2">
      <c r="A54" s="26"/>
      <c r="B54" s="26"/>
      <c r="C54" s="26"/>
      <c r="D54" s="26"/>
      <c r="E54" s="26"/>
    </row>
    <row r="55" spans="1:5" s="25" customFormat="1" ht="12.95" customHeight="1" x14ac:dyDescent="0.2">
      <c r="A55" s="26"/>
      <c r="B55" s="26"/>
      <c r="C55" s="26"/>
      <c r="D55" s="26"/>
      <c r="E55" s="26"/>
    </row>
    <row r="56" spans="1:5" s="25" customFormat="1" ht="12.95" customHeight="1" x14ac:dyDescent="0.2">
      <c r="A56" s="26"/>
      <c r="B56" s="26"/>
      <c r="C56" s="26"/>
      <c r="D56" s="26"/>
      <c r="E56" s="26"/>
    </row>
    <row r="57" spans="1:5" s="25" customFormat="1" ht="12.95" customHeight="1" x14ac:dyDescent="0.2">
      <c r="A57" s="26"/>
      <c r="B57" s="26"/>
      <c r="C57" s="26"/>
      <c r="D57" s="26"/>
      <c r="E57" s="26"/>
    </row>
    <row r="58" spans="1:5" s="25" customFormat="1" ht="12.95" customHeight="1" x14ac:dyDescent="0.2">
      <c r="A58" s="26"/>
      <c r="B58" s="26"/>
      <c r="C58" s="26"/>
      <c r="D58" s="26"/>
      <c r="E58" s="26"/>
    </row>
    <row r="59" spans="1:5" s="25" customFormat="1" ht="12.95" customHeight="1" x14ac:dyDescent="0.2">
      <c r="A59" s="26"/>
      <c r="B59" s="26"/>
      <c r="C59" s="26"/>
      <c r="D59" s="26"/>
      <c r="E59" s="26"/>
    </row>
    <row r="60" spans="1:5" s="25" customFormat="1" ht="12.95" customHeight="1" x14ac:dyDescent="0.2">
      <c r="A60" s="26"/>
      <c r="B60" s="26"/>
      <c r="C60" s="26"/>
      <c r="D60" s="26"/>
      <c r="E60" s="26"/>
    </row>
    <row r="61" spans="1:5" s="25" customFormat="1" ht="12.95" customHeight="1" x14ac:dyDescent="0.2">
      <c r="A61" s="26"/>
      <c r="B61" s="26"/>
      <c r="C61" s="26"/>
      <c r="D61" s="26"/>
      <c r="E61" s="26"/>
    </row>
    <row r="62" spans="1:5" s="25" customFormat="1" ht="12.95" customHeight="1" x14ac:dyDescent="0.2">
      <c r="A62" s="26"/>
      <c r="B62" s="26"/>
      <c r="C62" s="26"/>
      <c r="D62" s="26"/>
      <c r="E62" s="26"/>
    </row>
    <row r="63" spans="1:5" s="25" customFormat="1" ht="12.95" customHeight="1" x14ac:dyDescent="0.2">
      <c r="A63" s="26"/>
      <c r="B63" s="26"/>
      <c r="C63" s="26"/>
      <c r="D63" s="26"/>
      <c r="E63" s="26"/>
    </row>
  </sheetData>
  <mergeCells count="8">
    <mergeCell ref="A1:E1"/>
    <mergeCell ref="F1:I5"/>
    <mergeCell ref="J1:O1"/>
    <mergeCell ref="A2:E2"/>
    <mergeCell ref="J2:O5"/>
    <mergeCell ref="A3:E3"/>
    <mergeCell ref="A4:E4"/>
    <mergeCell ref="A5:E5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Шария Анастасия Игоревна</cp:lastModifiedBy>
  <dcterms:modified xsi:type="dcterms:W3CDTF">2024-01-11T07:47:07Z</dcterms:modified>
</cp:coreProperties>
</file>